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1.xml" ContentType="application/vnd.ms-excel.person+xml"/>
  <Override PartName="/xl/persons/person0.xml" ContentType="application/vnd.ms-excel.person+xml"/>
  <Override PartName="/xl/persons/person2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be04a7e81f9af6c/Documents/Data Sidang Skripsi Damayanti Naria/"/>
    </mc:Choice>
  </mc:AlternateContent>
  <xr:revisionPtr revIDLastSave="13" documentId="8_{CE095254-FD75-48E3-90FB-32A884D896FD}" xr6:coauthVersionLast="47" xr6:coauthVersionMax="47" xr10:uidLastSave="{72C12EE8-3829-456A-AB52-83CD3181AC77}"/>
  <bookViews>
    <workbookView xWindow="-120" yWindow="-120" windowWidth="20730" windowHeight="11040" xr2:uid="{A3E5594B-1110-4B3C-AA94-5BDF3B70292D}"/>
  </bookViews>
  <sheets>
    <sheet name="Jumlah Pin Jatuh" sheetId="4" r:id="rId1"/>
    <sheet name="Grafik" sheetId="1" r:id="rId2"/>
    <sheet name="Analisis Dalam Kondisi" sheetId="2" r:id="rId3"/>
    <sheet name="Analisis Antar Kondisi" sheetId="3" r:id="rId4"/>
    <sheet name="Hasil Observasi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P10" i="1"/>
  <c r="O10" i="1"/>
  <c r="O9" i="1"/>
  <c r="H11" i="1"/>
  <c r="H10" i="1"/>
  <c r="G10" i="1"/>
  <c r="G9" i="1"/>
  <c r="D11" i="1"/>
  <c r="D10" i="1"/>
  <c r="C10" i="1"/>
  <c r="C9" i="1"/>
  <c r="R5" i="1"/>
  <c r="Q5" i="1"/>
  <c r="P5" i="1"/>
  <c r="O5" i="1"/>
  <c r="H5" i="1"/>
  <c r="I5" i="1"/>
  <c r="J5" i="1"/>
  <c r="K5" i="1"/>
  <c r="L5" i="1"/>
  <c r="M5" i="1"/>
  <c r="N5" i="1"/>
  <c r="G5" i="1"/>
  <c r="D5" i="1"/>
  <c r="E5" i="1"/>
  <c r="F5" i="1"/>
  <c r="C5" i="1"/>
</calcChain>
</file>

<file path=xl/sharedStrings.xml><?xml version="1.0" encoding="utf-8"?>
<sst xmlns="http://schemas.openxmlformats.org/spreadsheetml/2006/main" count="109" uniqueCount="89">
  <si>
    <t>Baseline 1 (A1)</t>
  </si>
  <si>
    <t>Treatment (B)</t>
  </si>
  <si>
    <t>Baseline 2 (A2)</t>
  </si>
  <si>
    <t xml:space="preserve">Hasil Data </t>
  </si>
  <si>
    <t>Mean Data</t>
  </si>
  <si>
    <t>LCL</t>
  </si>
  <si>
    <t>UCL</t>
  </si>
  <si>
    <t>Kondisi</t>
  </si>
  <si>
    <t>Baseline (A1)</t>
  </si>
  <si>
    <t>Baseline (A2)</t>
  </si>
  <si>
    <t>Panjang Kondisi</t>
  </si>
  <si>
    <t>Estimasi Kecenderungan Arah</t>
  </si>
  <si>
    <t xml:space="preserve">              (+)</t>
  </si>
  <si>
    <t>Kecenderungan Stabilitas</t>
  </si>
  <si>
    <t>Level Stabilitas dan Rentang</t>
  </si>
  <si>
    <t>Perbandingan Kondisi</t>
  </si>
  <si>
    <t>A1/B</t>
  </si>
  <si>
    <t>B/A2</t>
  </si>
  <si>
    <t>Perubahan Kecenderungan Arah dan Efeknya</t>
  </si>
  <si>
    <t>Perubahan Kecenderungan Stabilitas</t>
  </si>
  <si>
    <t>Perubahan Level</t>
  </si>
  <si>
    <t>Rentang Stabilitas</t>
  </si>
  <si>
    <t xml:space="preserve">           (=)</t>
  </si>
  <si>
    <t xml:space="preserve">           (+)</t>
  </si>
  <si>
    <t>100% (Stabil)</t>
  </si>
  <si>
    <t>37,5 % (Tidak Stabil)</t>
  </si>
  <si>
    <t>Kecenderungan Jejak Data</t>
  </si>
  <si>
    <t xml:space="preserve">            (=)</t>
  </si>
  <si>
    <t>Stabil (1-1)</t>
  </si>
  <si>
    <t>Variabel(7-12)</t>
  </si>
  <si>
    <t>Stabil (18-45)</t>
  </si>
  <si>
    <t>1-1 (0)</t>
  </si>
  <si>
    <t>12-7 (+5)</t>
  </si>
  <si>
    <t>45-34 (+11)</t>
  </si>
  <si>
    <t>Jumlah Variabel Yang Diubah</t>
  </si>
  <si>
    <t>Persentase Overlap</t>
  </si>
  <si>
    <t xml:space="preserve">       (=)                 (+)</t>
  </si>
  <si>
    <t xml:space="preserve">       (+)               (+)</t>
  </si>
  <si>
    <t>Stabil ke Variabel</t>
  </si>
  <si>
    <t>Variabel ke Stabil</t>
  </si>
  <si>
    <t>1-7 (+6)</t>
  </si>
  <si>
    <t>12-34 (+22)</t>
  </si>
  <si>
    <t>LCL (Batas Atas)</t>
  </si>
  <si>
    <t>UCL (Batas Bawah)</t>
  </si>
  <si>
    <t>No.</t>
  </si>
  <si>
    <t>Hari Pengamatan</t>
  </si>
  <si>
    <t>Jumlah Pin/Gada Yang Jatuh</t>
  </si>
  <si>
    <t>1.</t>
  </si>
  <si>
    <t>2.</t>
  </si>
  <si>
    <t>3.</t>
  </si>
  <si>
    <t>4.</t>
  </si>
  <si>
    <t>Treatment/Intervensi (B)</t>
  </si>
  <si>
    <t>Senin, 5 Februari 2024</t>
  </si>
  <si>
    <t>Selasa, 6 Februari 2024</t>
  </si>
  <si>
    <t>Rabu, 7 Februari 2024</t>
  </si>
  <si>
    <t>Kamis, 9 Februari 2024</t>
  </si>
  <si>
    <t>5.</t>
  </si>
  <si>
    <t>6.</t>
  </si>
  <si>
    <t>7.</t>
  </si>
  <si>
    <t>8.</t>
  </si>
  <si>
    <t>Senin, 12 Februari 2024</t>
  </si>
  <si>
    <t>Selasa, 13 Februari 2024</t>
  </si>
  <si>
    <t>Kamis, 15 Februari 2024</t>
  </si>
  <si>
    <t>Jumat, 16 Februari 2024</t>
  </si>
  <si>
    <t>Senin, 19 Februari 2024</t>
  </si>
  <si>
    <t>Selasa, 20 Februari 2024</t>
  </si>
  <si>
    <t>Rabu, 21 Februari 2024</t>
  </si>
  <si>
    <t>Kamis, 22 Februari 2024</t>
  </si>
  <si>
    <t>Jumat, 23 Februari 2024</t>
  </si>
  <si>
    <t>Senin, 26 Februari 2024</t>
  </si>
  <si>
    <t>Selasa, 27 Februari 2024</t>
  </si>
  <si>
    <t>Rabu, 28 Februari 2024</t>
  </si>
  <si>
    <r>
      <t xml:space="preserve">Perubahan Level </t>
    </r>
    <r>
      <rPr>
        <i/>
        <sz val="10"/>
        <color theme="1"/>
        <rFont val="Times New Roman"/>
        <family val="1"/>
      </rPr>
      <t>(Level Change)</t>
    </r>
  </si>
  <si>
    <t>Aspek</t>
  </si>
  <si>
    <t>Indikator</t>
  </si>
  <si>
    <r>
      <t xml:space="preserve">Hasil Observasi </t>
    </r>
    <r>
      <rPr>
        <b/>
        <i/>
        <sz val="10"/>
        <color theme="1"/>
        <rFont val="Times New Roman"/>
        <family val="1"/>
      </rPr>
      <t>Pre-Test</t>
    </r>
  </si>
  <si>
    <r>
      <t xml:space="preserve">Hasil Observasi </t>
    </r>
    <r>
      <rPr>
        <b/>
        <i/>
        <sz val="10"/>
        <color theme="1"/>
        <rFont val="Times New Roman"/>
        <family val="1"/>
      </rPr>
      <t>Post-Test</t>
    </r>
  </si>
  <si>
    <t>Pemusatan Pikiran dan Fokus Dalam Memahami Aktivitas Yang Dihadapi</t>
  </si>
  <si>
    <t>Mampu membangun kesadaran menerima instruksi hingga mulai melakukan tugas (kecepatan waktu merespon pasca disampaikannya instruksi pengerjaan tugas)</t>
  </si>
  <si>
    <t>Anak merespon instruksi untuk mengambil crayon yang tersedia pada detik ke-11. Anak mulai mewarnai mahkota bunga pertama pada detik ke-12. Anak tidak mau mewarnai sesuai dengan instruksi</t>
  </si>
  <si>
    <r>
      <t xml:space="preserve">Anak merespon instruksi untuk mengambil </t>
    </r>
    <r>
      <rPr>
        <i/>
        <sz val="10"/>
        <color theme="1"/>
        <rFont val="Times New Roman"/>
        <family val="1"/>
      </rPr>
      <t>crayon</t>
    </r>
    <r>
      <rPr>
        <sz val="10"/>
        <color theme="1"/>
        <rFont val="Times New Roman"/>
        <family val="1"/>
      </rPr>
      <t xml:space="preserve"> yang tersedia pada detik ke-6. Anak mulai mewarnai mahkota bunga pertama pada detik ke-7. Dalam hal ini secara berurutan, anak melanjutkan pewarnaan pada gambar sesuai dengan instruksi, seperti mewarnai mahkota, dilanjutkan mewarnai batang, mewarnai daun, dan mewarnai objek berbentuk hati</t>
    </r>
  </si>
  <si>
    <t xml:space="preserve">Memiliki dorongan  atau motivasi untuk berusaha melakukan perubahan tingkah laku yang lebih baik </t>
  </si>
  <si>
    <t>Bersemangat dalam mewarnai gambar sesuai dengan pola ditunjukkan dengan lamanya anak mengerjakan aktifitas mewarnai</t>
  </si>
  <si>
    <r>
      <t xml:space="preserve">Anak bersemangat dalam mewarnai gambar dalam waktu 4 menit. Lalu, anak mulai tantrum dan mengatakan “sudah, sudah, sudah”, lalu membuang </t>
    </r>
    <r>
      <rPr>
        <i/>
        <sz val="10"/>
        <color rgb="FF000000"/>
        <rFont val="Times New Roman"/>
        <family val="1"/>
      </rPr>
      <t xml:space="preserve">crayon </t>
    </r>
    <r>
      <rPr>
        <sz val="10"/>
        <color rgb="FF000000"/>
        <rFont val="Times New Roman"/>
        <family val="1"/>
      </rPr>
      <t>ke arah lantai</t>
    </r>
  </si>
  <si>
    <t>Anak bersemangat dan tenang mewarnai gambar dalam waktu 10 menit. Dalam hal ini anak terlihat menikmati untuk menyelesaikan tugas yang diberikan.</t>
  </si>
  <si>
    <t>Kesiapan belajar dalam melakukan tugas tertentu</t>
  </si>
  <si>
    <t>Kemampuan atau kualitas dalam mewarnai gambar</t>
  </si>
  <si>
    <t xml:space="preserve">Dalam hal kualitas dan kerapihan pada gambar, anak hanya mampu mewarnai pada 7 mahkota bunga. Adapun kerapihan dalam mewarnai gambar, anak belum mampu untuk mewarnai didalam pola </t>
  </si>
  <si>
    <t xml:space="preserve">Anak sudah mampu dalam menuntaskan dan mewarnai semua bagian dari tumbuhan, meskipun ada beberapa pewarnaan yang keluar dari garis, namun kualitas yang ditunjukkan sebelum dan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</si>
</sst>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/>
    <xf numFmtId="0" fontId="0" fillId="4" borderId="4" xfId="0" applyFill="1" applyBorder="1"/>
    <xf numFmtId="0" fontId="0" fillId="4" borderId="2" xfId="0" applyFill="1" applyBorder="1"/>
    <xf numFmtId="0" fontId="0" fillId="4" borderId="3" xfId="0" applyFill="1" applyBorder="1"/>
    <xf numFmtId="0" fontId="0" fillId="5" borderId="4" xfId="0" applyFill="1" applyBorder="1"/>
    <xf numFmtId="0" fontId="0" fillId="5" borderId="2" xfId="0" applyFill="1" applyBorder="1"/>
    <xf numFmtId="0" fontId="0" fillId="5" borderId="3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164" fontId="0" fillId="3" borderId="1" xfId="0" applyNumberFormat="1" applyFill="1" applyBorder="1"/>
    <xf numFmtId="164" fontId="0" fillId="4" borderId="1" xfId="0" applyNumberFormat="1" applyFill="1" applyBorder="1"/>
    <xf numFmtId="164" fontId="0" fillId="5" borderId="1" xfId="0" applyNumberFormat="1" applyFill="1" applyBorder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5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10/relationships/person" Target="persons/pers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10/relationships/person" Target="persons/person0.xml"/><Relationship Id="rId5" Type="http://schemas.openxmlformats.org/officeDocument/2006/relationships/worksheet" Target="worksheets/sheet5.xml"/><Relationship Id="rId10" Type="http://schemas.microsoft.com/office/2017/10/relationships/person" Target="persons/person2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02537182852142"/>
          <c:y val="0.10946228069480875"/>
          <c:w val="0.75841907261592312"/>
          <c:h val="0.6581382204772446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2823-43D4-9452-BA216884F755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2823-43D4-9452-BA216884F755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2823-43D4-9452-BA216884F755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2823-43D4-9452-BA216884F755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2823-43D4-9452-BA216884F755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2823-43D4-9452-BA216884F755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2823-43D4-9452-BA216884F755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2823-43D4-9452-BA216884F755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2823-43D4-9452-BA216884F755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2823-43D4-9452-BA216884F755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2823-43D4-9452-BA216884F755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2823-43D4-9452-BA216884F755}"/>
              </c:ext>
            </c:extLst>
          </c:dPt>
          <c:dPt>
            <c:idx val="13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FF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2823-43D4-9452-BA216884F755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FF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2-2823-43D4-9452-BA216884F755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FF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2823-43D4-9452-BA216884F755}"/>
              </c:ext>
            </c:extLst>
          </c:dPt>
          <c:val>
            <c:numRef>
              <c:f>Grafik!$C$4:$R$4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9</c:v>
                </c:pt>
                <c:pt idx="11">
                  <c:v>12</c:v>
                </c:pt>
                <c:pt idx="12">
                  <c:v>34</c:v>
                </c:pt>
                <c:pt idx="13">
                  <c:v>22</c:v>
                </c:pt>
                <c:pt idx="14">
                  <c:v>18</c:v>
                </c:pt>
                <c:pt idx="15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23-43D4-9452-BA216884F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0890672"/>
        <c:axId val="2000897872"/>
      </c:lineChart>
      <c:catAx>
        <c:axId val="2000890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100">
                    <a:solidFill>
                      <a:sysClr val="windowText" lastClr="000000"/>
                    </a:solidFill>
                  </a:rPr>
                  <a:t>Baseline</a:t>
                </a:r>
                <a:r>
                  <a:rPr lang="en-ID" sz="1100" baseline="0">
                    <a:solidFill>
                      <a:sysClr val="windowText" lastClr="000000"/>
                    </a:solidFill>
                  </a:rPr>
                  <a:t> (A1)              Treatment (B)                 Baseline (A2)</a:t>
                </a:r>
                <a:endParaRPr lang="en-ID" sz="11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15671361545524076"/>
              <c:y val="0.910932338250466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897872"/>
        <c:crosses val="autoZero"/>
        <c:auto val="1"/>
        <c:lblAlgn val="ctr"/>
        <c:lblOffset val="100"/>
        <c:noMultiLvlLbl val="0"/>
      </c:catAx>
      <c:valAx>
        <c:axId val="200089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100">
                    <a:solidFill>
                      <a:sysClr val="windowText" lastClr="000000"/>
                    </a:solidFill>
                    <a:latin typeface="+mn-lt"/>
                  </a:rPr>
                  <a:t>Jumlah</a:t>
                </a:r>
                <a:r>
                  <a:rPr lang="en-ID" sz="1100" baseline="0">
                    <a:solidFill>
                      <a:sysClr val="windowText" lastClr="000000"/>
                    </a:solidFill>
                    <a:latin typeface="+mn-lt"/>
                  </a:rPr>
                  <a:t> Pin/Gada Yang Dijatuhkan</a:t>
                </a:r>
                <a:endParaRPr lang="en-ID" sz="1100">
                  <a:solidFill>
                    <a:sysClr val="windowText" lastClr="000000"/>
                  </a:solidFill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3.3375020928919835E-2"/>
              <c:y val="6.528227760912268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89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02537182852142"/>
          <c:y val="0.10946228069480875"/>
          <c:w val="0.75841907261592312"/>
          <c:h val="0.6581382204772446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4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19-43A2-A535-492EDDF9049F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C519-43A2-A535-492EDDF9049F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C519-43A2-A535-492EDDF9049F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19-43A2-A535-492EDDF9049F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C519-43A2-A535-492EDDF9049F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19-43A2-A535-492EDDF9049F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C519-43A2-A535-492EDDF9049F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19-43A2-A535-492EDDF9049F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C519-43A2-A535-492EDDF9049F}"/>
              </c:ext>
            </c:extLst>
          </c:dPt>
          <c:dPt>
            <c:idx val="13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FF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19-43A2-A535-492EDDF9049F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FF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C519-43A2-A535-492EDDF9049F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FF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C519-43A2-A535-492EDDF9049F}"/>
              </c:ext>
            </c:extLst>
          </c:dPt>
          <c:val>
            <c:numRef>
              <c:f>Grafik!$C$4:$R$4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9</c:v>
                </c:pt>
                <c:pt idx="11">
                  <c:v>12</c:v>
                </c:pt>
                <c:pt idx="12">
                  <c:v>34</c:v>
                </c:pt>
                <c:pt idx="13">
                  <c:v>22</c:v>
                </c:pt>
                <c:pt idx="14">
                  <c:v>18</c:v>
                </c:pt>
                <c:pt idx="15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19-43A2-A535-492EDDF9049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4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9-C519-43A2-A535-492EDDF9049F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C-C519-43A2-A535-492EDDF9049F}"/>
              </c:ext>
            </c:extLst>
          </c:dPt>
          <c:val>
            <c:numRef>
              <c:f>Grafik!$C$5:$R$5</c:f>
              <c:numCache>
                <c:formatCode>0.0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8.5</c:v>
                </c:pt>
                <c:pt idx="5">
                  <c:v>8.5</c:v>
                </c:pt>
                <c:pt idx="6">
                  <c:v>8.5</c:v>
                </c:pt>
                <c:pt idx="7">
                  <c:v>8.5</c:v>
                </c:pt>
                <c:pt idx="8">
                  <c:v>8.5</c:v>
                </c:pt>
                <c:pt idx="9">
                  <c:v>8.5</c:v>
                </c:pt>
                <c:pt idx="10">
                  <c:v>8.5</c:v>
                </c:pt>
                <c:pt idx="11">
                  <c:v>8.5</c:v>
                </c:pt>
                <c:pt idx="12">
                  <c:v>29.75</c:v>
                </c:pt>
                <c:pt idx="13">
                  <c:v>29.75</c:v>
                </c:pt>
                <c:pt idx="14">
                  <c:v>29.75</c:v>
                </c:pt>
                <c:pt idx="15">
                  <c:v>29.75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19-43A2-A535-492EDDF9049F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4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8-C519-43A2-A535-492EDDF9049F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A-C519-43A2-A535-492EDDF9049F}"/>
              </c:ext>
            </c:extLst>
          </c:dPt>
          <c:val>
            <c:numRef>
              <c:f>Grafik!$C$6:$R$6</c:f>
              <c:numCache>
                <c:formatCode>0.0</c:formatCode>
                <c:ptCount val="16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 formatCode="General">
                  <c:v>9.4</c:v>
                </c:pt>
                <c:pt idx="5" formatCode="General">
                  <c:v>9.4</c:v>
                </c:pt>
                <c:pt idx="6" formatCode="General">
                  <c:v>9.4</c:v>
                </c:pt>
                <c:pt idx="7" formatCode="General">
                  <c:v>9.4</c:v>
                </c:pt>
                <c:pt idx="8" formatCode="General">
                  <c:v>9.4</c:v>
                </c:pt>
                <c:pt idx="9" formatCode="General">
                  <c:v>9.4</c:v>
                </c:pt>
                <c:pt idx="10" formatCode="General">
                  <c:v>9.4</c:v>
                </c:pt>
                <c:pt idx="11" formatCode="General">
                  <c:v>9.4</c:v>
                </c:pt>
                <c:pt idx="12">
                  <c:v>33.200000000000003</c:v>
                </c:pt>
                <c:pt idx="13">
                  <c:v>33.200000000000003</c:v>
                </c:pt>
                <c:pt idx="14">
                  <c:v>33.200000000000003</c:v>
                </c:pt>
                <c:pt idx="15">
                  <c:v>33.200000000000003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19-43A2-A535-492EDDF9049F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4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C519-43A2-A535-492EDDF9049F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B-C519-43A2-A535-492EDDF9049F}"/>
              </c:ext>
            </c:extLst>
          </c:dPt>
          <c:val>
            <c:numRef>
              <c:f>Grafik!$C$7:$R$7</c:f>
              <c:numCache>
                <c:formatCode>0.0</c:formatCode>
                <c:ptCount val="16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7.6</c:v>
                </c:pt>
                <c:pt idx="5">
                  <c:v>7.6</c:v>
                </c:pt>
                <c:pt idx="6">
                  <c:v>7.6</c:v>
                </c:pt>
                <c:pt idx="7">
                  <c:v>7.6</c:v>
                </c:pt>
                <c:pt idx="8">
                  <c:v>7.6</c:v>
                </c:pt>
                <c:pt idx="9">
                  <c:v>7.6</c:v>
                </c:pt>
                <c:pt idx="10">
                  <c:v>7.6</c:v>
                </c:pt>
                <c:pt idx="11">
                  <c:v>7.6</c:v>
                </c:pt>
                <c:pt idx="12">
                  <c:v>26.4</c:v>
                </c:pt>
                <c:pt idx="13">
                  <c:v>26.4</c:v>
                </c:pt>
                <c:pt idx="14">
                  <c:v>26.4</c:v>
                </c:pt>
                <c:pt idx="15">
                  <c:v>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19-43A2-A535-492EDDF90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0890672"/>
        <c:axId val="2000897872"/>
      </c:lineChart>
      <c:catAx>
        <c:axId val="2000890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100">
                    <a:solidFill>
                      <a:sysClr val="windowText" lastClr="000000"/>
                    </a:solidFill>
                  </a:rPr>
                  <a:t>Baseline</a:t>
                </a:r>
                <a:r>
                  <a:rPr lang="en-ID" sz="1100" baseline="0">
                    <a:solidFill>
                      <a:sysClr val="windowText" lastClr="000000"/>
                    </a:solidFill>
                  </a:rPr>
                  <a:t> (A1)                 Treatment (B)                 Baseline (A2)</a:t>
                </a:r>
                <a:endParaRPr lang="en-ID" sz="11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15320532064373771"/>
              <c:y val="0.904757585570577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897872"/>
        <c:crosses val="autoZero"/>
        <c:auto val="1"/>
        <c:lblAlgn val="ctr"/>
        <c:lblOffset val="100"/>
        <c:noMultiLvlLbl val="0"/>
      </c:catAx>
      <c:valAx>
        <c:axId val="200089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100">
                    <a:solidFill>
                      <a:sysClr val="windowText" lastClr="000000"/>
                    </a:solidFill>
                  </a:rPr>
                  <a:t>Jumlah Pin/Gada</a:t>
                </a:r>
                <a:r>
                  <a:rPr lang="en-ID" sz="1100" baseline="0">
                    <a:solidFill>
                      <a:sysClr val="windowText" lastClr="000000"/>
                    </a:solidFill>
                  </a:rPr>
                  <a:t> Yang Dijatuhkan</a:t>
                </a:r>
                <a:endParaRPr lang="en-ID" sz="11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9241775203305707E-2"/>
              <c:y val="8.005139580365382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89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26458</xdr:colOff>
      <xdr:row>11</xdr:row>
      <xdr:rowOff>184151</xdr:rowOff>
    </xdr:from>
    <xdr:to>
      <xdr:col>9</xdr:col>
      <xdr:colOff>301625</xdr:colOff>
      <xdr:row>25</xdr:row>
      <xdr:rowOff>169334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B91F53-18D7-9194-4387-B367313E6D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264584</xdr:colOff>
      <xdr:row>11</xdr:row>
      <xdr:rowOff>179917</xdr:rowOff>
    </xdr:from>
    <xdr:to>
      <xdr:col>17</xdr:col>
      <xdr:colOff>539751</xdr:colOff>
      <xdr:row>25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3744464-EF23-4097-849A-2C753B999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178594</xdr:colOff>
      <xdr:row>13</xdr:row>
      <xdr:rowOff>99218</xdr:rowOff>
    </xdr:from>
    <xdr:to>
      <xdr:col>7</xdr:col>
      <xdr:colOff>185209</xdr:colOff>
      <xdr:row>22</xdr:row>
      <xdr:rowOff>125677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1DC50022-2E1E-94F8-E912-26A37A549751}"/>
            </a:ext>
          </a:extLst>
        </xdr:cNvPr>
        <xdr:cNvCxnSpPr/>
      </xdr:nvCxnSpPr>
      <xdr:spPr>
        <a:xfrm flipH="1" flipV="1">
          <a:off x="4650052" y="2599531"/>
          <a:ext cx="6615" cy="1752865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449973</xdr:colOff>
      <xdr:row>13</xdr:row>
      <xdr:rowOff>92604</xdr:rowOff>
    </xdr:from>
    <xdr:to>
      <xdr:col>3</xdr:col>
      <xdr:colOff>456587</xdr:colOff>
      <xdr:row>22</xdr:row>
      <xdr:rowOff>119062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C4353112-99A4-4DF2-6DB1-BCD7D9B3EE4F}"/>
            </a:ext>
          </a:extLst>
        </xdr:cNvPr>
        <xdr:cNvCxnSpPr/>
      </xdr:nvCxnSpPr>
      <xdr:spPr>
        <a:xfrm flipH="1" flipV="1">
          <a:off x="2485452" y="2565190"/>
          <a:ext cx="6614" cy="1729214"/>
        </a:xfrm>
        <a:prstGeom prst="line">
          <a:avLst/>
        </a:prstGeom>
        <a:ln w="19050">
          <a:solidFill>
            <a:schemeClr val="bg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529167</xdr:colOff>
      <xdr:row>13</xdr:row>
      <xdr:rowOff>99218</xdr:rowOff>
    </xdr:from>
    <xdr:to>
      <xdr:col>5</xdr:col>
      <xdr:colOff>535781</xdr:colOff>
      <xdr:row>22</xdr:row>
      <xdr:rowOff>119062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A649D52C-8579-EEA2-31BF-B60D7BE29062}"/>
            </a:ext>
          </a:extLst>
        </xdr:cNvPr>
        <xdr:cNvCxnSpPr/>
      </xdr:nvCxnSpPr>
      <xdr:spPr>
        <a:xfrm flipH="1" flipV="1">
          <a:off x="3783542" y="2599531"/>
          <a:ext cx="6614" cy="1746250"/>
        </a:xfrm>
        <a:prstGeom prst="line">
          <a:avLst/>
        </a:prstGeom>
        <a:ln w="19050">
          <a:solidFill>
            <a:schemeClr val="bg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13</xdr:row>
      <xdr:rowOff>99218</xdr:rowOff>
    </xdr:from>
    <xdr:to>
      <xdr:col>8</xdr:col>
      <xdr:colOff>0</xdr:colOff>
      <xdr:row>22</xdr:row>
      <xdr:rowOff>119062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F5CBF1F9-47C1-6BA0-48EF-9BA84C868234}"/>
            </a:ext>
          </a:extLst>
        </xdr:cNvPr>
        <xdr:cNvCxnSpPr/>
      </xdr:nvCxnSpPr>
      <xdr:spPr>
        <a:xfrm flipV="1">
          <a:off x="5080000" y="2599531"/>
          <a:ext cx="0" cy="1746250"/>
        </a:xfrm>
        <a:prstGeom prst="line">
          <a:avLst/>
        </a:prstGeom>
        <a:ln w="19050">
          <a:solidFill>
            <a:schemeClr val="bg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130342</xdr:colOff>
      <xdr:row>13</xdr:row>
      <xdr:rowOff>95250</xdr:rowOff>
    </xdr:from>
    <xdr:to>
      <xdr:col>3</xdr:col>
      <xdr:colOff>135356</xdr:colOff>
      <xdr:row>22</xdr:row>
      <xdr:rowOff>125329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7FB5F3A8-1D75-B1B4-621C-8118626A11E2}"/>
            </a:ext>
          </a:extLst>
        </xdr:cNvPr>
        <xdr:cNvCxnSpPr/>
      </xdr:nvCxnSpPr>
      <xdr:spPr>
        <a:xfrm flipH="1" flipV="1">
          <a:off x="2170697" y="2581776"/>
          <a:ext cx="5014" cy="1744579"/>
        </a:xfrm>
        <a:prstGeom prst="line">
          <a:avLst/>
        </a:prstGeom>
        <a:ln w="19050">
          <a:solidFill>
            <a:sysClr val="windowText" lastClr="000000"/>
          </a:solidFill>
          <a:prstDash val="lg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169623</xdr:colOff>
      <xdr:row>13</xdr:row>
      <xdr:rowOff>97859</xdr:rowOff>
    </xdr:from>
    <xdr:to>
      <xdr:col>4</xdr:col>
      <xdr:colOff>176147</xdr:colOff>
      <xdr:row>22</xdr:row>
      <xdr:rowOff>123956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163C2C4F-4C8A-E381-099F-4DB70724F74B}"/>
            </a:ext>
          </a:extLst>
        </xdr:cNvPr>
        <xdr:cNvCxnSpPr/>
      </xdr:nvCxnSpPr>
      <xdr:spPr>
        <a:xfrm flipH="1" flipV="1">
          <a:off x="2811832" y="2570445"/>
          <a:ext cx="6524" cy="1728853"/>
        </a:xfrm>
        <a:prstGeom prst="line">
          <a:avLst/>
        </a:prstGeom>
        <a:ln w="19050">
          <a:prstDash val="lg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89550</xdr:colOff>
      <xdr:row>13</xdr:row>
      <xdr:rowOff>96142</xdr:rowOff>
    </xdr:from>
    <xdr:to>
      <xdr:col>5</xdr:col>
      <xdr:colOff>94564</xdr:colOff>
      <xdr:row>22</xdr:row>
      <xdr:rowOff>126221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2762F181-AA0E-4B6D-8ECE-28BA9254222F}"/>
            </a:ext>
          </a:extLst>
        </xdr:cNvPr>
        <xdr:cNvCxnSpPr/>
      </xdr:nvCxnSpPr>
      <xdr:spPr>
        <a:xfrm flipH="1" flipV="1">
          <a:off x="3338488" y="2568728"/>
          <a:ext cx="5014" cy="1732835"/>
        </a:xfrm>
        <a:prstGeom prst="line">
          <a:avLst/>
        </a:prstGeom>
        <a:ln w="19050">
          <a:solidFill>
            <a:sysClr val="windowText" lastClr="000000"/>
          </a:solidFill>
          <a:prstDash val="lg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346333</xdr:colOff>
      <xdr:row>13</xdr:row>
      <xdr:rowOff>98491</xdr:rowOff>
    </xdr:from>
    <xdr:to>
      <xdr:col>6</xdr:col>
      <xdr:colOff>351347</xdr:colOff>
      <xdr:row>22</xdr:row>
      <xdr:rowOff>128570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B4C05266-42D6-47B4-977D-4FF2B1E288E8}"/>
            </a:ext>
          </a:extLst>
        </xdr:cNvPr>
        <xdr:cNvCxnSpPr/>
      </xdr:nvCxnSpPr>
      <xdr:spPr>
        <a:xfrm flipH="1" flipV="1">
          <a:off x="4202001" y="2571077"/>
          <a:ext cx="5014" cy="1732835"/>
        </a:xfrm>
        <a:prstGeom prst="line">
          <a:avLst/>
        </a:prstGeom>
        <a:ln w="19050">
          <a:solidFill>
            <a:sysClr val="windowText" lastClr="000000"/>
          </a:solidFill>
          <a:prstDash val="lg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283442</xdr:colOff>
      <xdr:row>13</xdr:row>
      <xdr:rowOff>94315</xdr:rowOff>
    </xdr:from>
    <xdr:to>
      <xdr:col>7</xdr:col>
      <xdr:colOff>288456</xdr:colOff>
      <xdr:row>22</xdr:row>
      <xdr:rowOff>124394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501B069F-4279-4428-B3F8-0F457C79BD37}"/>
            </a:ext>
          </a:extLst>
        </xdr:cNvPr>
        <xdr:cNvCxnSpPr/>
      </xdr:nvCxnSpPr>
      <xdr:spPr>
        <a:xfrm flipH="1" flipV="1">
          <a:off x="4745839" y="2566901"/>
          <a:ext cx="5014" cy="1732835"/>
        </a:xfrm>
        <a:prstGeom prst="line">
          <a:avLst/>
        </a:prstGeom>
        <a:ln w="19050">
          <a:solidFill>
            <a:sysClr val="windowText" lastClr="000000"/>
          </a:solidFill>
          <a:prstDash val="lg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311886</xdr:colOff>
      <xdr:row>13</xdr:row>
      <xdr:rowOff>90140</xdr:rowOff>
    </xdr:from>
    <xdr:to>
      <xdr:col>8</xdr:col>
      <xdr:colOff>316900</xdr:colOff>
      <xdr:row>22</xdr:row>
      <xdr:rowOff>120219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59DE7B4E-6739-49D6-8315-1A4900599EEA}"/>
            </a:ext>
          </a:extLst>
        </xdr:cNvPr>
        <xdr:cNvCxnSpPr/>
      </xdr:nvCxnSpPr>
      <xdr:spPr>
        <a:xfrm flipH="1" flipV="1">
          <a:off x="5381013" y="2562726"/>
          <a:ext cx="5014" cy="1732835"/>
        </a:xfrm>
        <a:prstGeom prst="line">
          <a:avLst/>
        </a:prstGeom>
        <a:ln w="19050">
          <a:solidFill>
            <a:sysClr val="windowText" lastClr="000000"/>
          </a:solidFill>
          <a:prstDash val="lg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137004</xdr:colOff>
      <xdr:row>22</xdr:row>
      <xdr:rowOff>97860</xdr:rowOff>
    </xdr:from>
    <xdr:to>
      <xdr:col>4</xdr:col>
      <xdr:colOff>176147</xdr:colOff>
      <xdr:row>22</xdr:row>
      <xdr:rowOff>97860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40CAEF57-CA44-DE4B-C2CD-855323A144B4}"/>
            </a:ext>
          </a:extLst>
        </xdr:cNvPr>
        <xdr:cNvCxnSpPr/>
      </xdr:nvCxnSpPr>
      <xdr:spPr>
        <a:xfrm>
          <a:off x="2172483" y="4273202"/>
          <a:ext cx="645873" cy="0"/>
        </a:xfrm>
        <a:prstGeom prst="line">
          <a:avLst/>
        </a:prstGeom>
        <a:ln w="28575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97860</xdr:colOff>
      <xdr:row>20</xdr:row>
      <xdr:rowOff>176147</xdr:rowOff>
    </xdr:from>
    <xdr:to>
      <xdr:col>6</xdr:col>
      <xdr:colOff>352294</xdr:colOff>
      <xdr:row>21</xdr:row>
      <xdr:rowOff>65240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7235AE9C-0CA8-9931-5719-8A148A5096F6}"/>
            </a:ext>
          </a:extLst>
        </xdr:cNvPr>
        <xdr:cNvCxnSpPr/>
      </xdr:nvCxnSpPr>
      <xdr:spPr>
        <a:xfrm flipV="1">
          <a:off x="3346798" y="3973099"/>
          <a:ext cx="861164" cy="78288"/>
        </a:xfrm>
        <a:prstGeom prst="line">
          <a:avLst/>
        </a:prstGeom>
        <a:ln w="28575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276356</xdr:colOff>
      <xdr:row>14</xdr:row>
      <xdr:rowOff>78287</xdr:rowOff>
    </xdr:from>
    <xdr:to>
      <xdr:col>8</xdr:col>
      <xdr:colOff>319674</xdr:colOff>
      <xdr:row>16</xdr:row>
      <xdr:rowOff>74112</xdr:rowOff>
    </xdr:to>
    <xdr:cxnSp macro="">
      <xdr:nvCxnSpPr>
        <xdr:cNvPr id="29" name="Straight Connector 28">
          <a:extLst>
            <a:ext uri="{FF2B5EF4-FFF2-40B4-BE49-F238E27FC236}">
              <a16:creationId xmlns:a16="http://schemas.microsoft.com/office/drawing/2014/main" id="{339A2557-EE49-4B6B-AE14-1F87695A8744}"/>
            </a:ext>
          </a:extLst>
        </xdr:cNvPr>
        <xdr:cNvCxnSpPr/>
      </xdr:nvCxnSpPr>
      <xdr:spPr>
        <a:xfrm flipV="1">
          <a:off x="4738753" y="2740068"/>
          <a:ext cx="650048" cy="374215"/>
        </a:xfrm>
        <a:prstGeom prst="line">
          <a:avLst/>
        </a:prstGeom>
        <a:ln w="28575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139391</xdr:colOff>
      <xdr:row>23</xdr:row>
      <xdr:rowOff>162622</xdr:rowOff>
    </xdr:from>
    <xdr:to>
      <xdr:col>4</xdr:col>
      <xdr:colOff>162624</xdr:colOff>
      <xdr:row>24</xdr:row>
      <xdr:rowOff>116158</xdr:rowOff>
    </xdr:to>
    <xdr:sp macro="" textlink="">
      <xdr:nvSpPr>
        <xdr:cNvPr id="32" name="Left Brace 31">
          <a:extLst>
            <a:ext uri="{FF2B5EF4-FFF2-40B4-BE49-F238E27FC236}">
              <a16:creationId xmlns:a16="http://schemas.microsoft.com/office/drawing/2014/main" id="{0AFB8842-84A1-B975-58C8-55D229FA073A}"/>
            </a:ext>
          </a:extLst>
        </xdr:cNvPr>
        <xdr:cNvSpPr/>
      </xdr:nvSpPr>
      <xdr:spPr>
        <a:xfrm rot="16200000">
          <a:off x="2416099" y="4204938"/>
          <a:ext cx="139390" cy="627258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4</xdr:col>
      <xdr:colOff>384718</xdr:colOff>
      <xdr:row>23</xdr:row>
      <xdr:rowOff>162622</xdr:rowOff>
    </xdr:from>
    <xdr:to>
      <xdr:col>7</xdr:col>
      <xdr:colOff>104543</xdr:colOff>
      <xdr:row>24</xdr:row>
      <xdr:rowOff>127774</xdr:rowOff>
    </xdr:to>
    <xdr:sp macro="" textlink="">
      <xdr:nvSpPr>
        <xdr:cNvPr id="33" name="Left Brace 32">
          <a:extLst>
            <a:ext uri="{FF2B5EF4-FFF2-40B4-BE49-F238E27FC236}">
              <a16:creationId xmlns:a16="http://schemas.microsoft.com/office/drawing/2014/main" id="{C0D47282-DCFC-45C5-B252-00639734646A}"/>
            </a:ext>
          </a:extLst>
        </xdr:cNvPr>
        <xdr:cNvSpPr/>
      </xdr:nvSpPr>
      <xdr:spPr>
        <a:xfrm rot="16200000">
          <a:off x="3711963" y="3758426"/>
          <a:ext cx="151006" cy="1531898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0.32549</cdr:x>
      <cdr:y>0.11014</cdr:y>
    </cdr:from>
    <cdr:to>
      <cdr:x>0.32689</cdr:x>
      <cdr:y>0.76856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8084B43B-DDF1-E84F-0D7E-EBFF2260B0C7}"/>
            </a:ext>
          </a:extLst>
        </cdr:cNvPr>
        <cdr:cNvCxnSpPr/>
      </cdr:nvCxnSpPr>
      <cdr:spPr>
        <a:xfrm xmlns:a="http://schemas.openxmlformats.org/drawingml/2006/main" flipH="1" flipV="1">
          <a:off x="1478492" y="292099"/>
          <a:ext cx="6350" cy="174625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tx1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0.72835</cdr:x>
      <cdr:y>0.85475</cdr:y>
    </cdr:from>
    <cdr:to>
      <cdr:x>0.8728</cdr:x>
      <cdr:y>0.9121</cdr:y>
    </cdr:to>
    <cdr:sp macro="" textlink="">
      <cdr:nvSpPr>
        <cdr:cNvPr id="6" name="Left Brace 5">
          <a:extLst xmlns:a="http://schemas.openxmlformats.org/drawingml/2006/main">
            <a:ext uri="{FF2B5EF4-FFF2-40B4-BE49-F238E27FC236}">
              <a16:creationId xmlns:a16="http://schemas.microsoft.com/office/drawing/2014/main" id="{0AFB8842-84A1-B975-58C8-55D229FA073A}"/>
            </a:ext>
          </a:extLst>
        </cdr:cNvPr>
        <cdr:cNvSpPr/>
      </cdr:nvSpPr>
      <cdr:spPr>
        <a:xfrm xmlns:a="http://schemas.openxmlformats.org/drawingml/2006/main" rot="16200000">
          <a:off x="3531066" y="1960290"/>
          <a:ext cx="148372" cy="650489"/>
        </a:xfrm>
        <a:prstGeom xmlns:a="http://schemas.openxmlformats.org/drawingml/2006/main" prst="leftBrac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ID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0.32573</cdr:x>
      <cdr:y>0.11093</cdr:y>
    </cdr:from>
    <cdr:to>
      <cdr:x>0.32719</cdr:x>
      <cdr:y>0.76745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1DC50022-2E1E-94F8-E912-26A37A549751}"/>
            </a:ext>
          </a:extLst>
        </cdr:cNvPr>
        <cdr:cNvCxnSpPr/>
      </cdr:nvCxnSpPr>
      <cdr:spPr>
        <a:xfrm xmlns:a="http://schemas.openxmlformats.org/drawingml/2006/main" flipH="1" flipV="1">
          <a:off x="1473026" y="292187"/>
          <a:ext cx="6615" cy="1729215"/>
        </a:xfrm>
        <a:prstGeom xmlns:a="http://schemas.openxmlformats.org/drawingml/2006/main" prst="line">
          <a:avLst/>
        </a:prstGeom>
        <a:ln xmlns:a="http://schemas.openxmlformats.org/drawingml/2006/main" w="3810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0.7037</cdr:x>
      <cdr:y>0.11093</cdr:y>
    </cdr:from>
    <cdr:to>
      <cdr:x>0.70516</cdr:x>
      <cdr:y>0.76745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1DC50022-2E1E-94F8-E912-26A37A549751}"/>
            </a:ext>
          </a:extLst>
        </cdr:cNvPr>
        <cdr:cNvCxnSpPr/>
      </cdr:nvCxnSpPr>
      <cdr:spPr>
        <a:xfrm xmlns:a="http://schemas.openxmlformats.org/drawingml/2006/main" flipH="1" flipV="1">
          <a:off x="3182307" y="292187"/>
          <a:ext cx="6615" cy="1729215"/>
        </a:xfrm>
        <a:prstGeom xmlns:a="http://schemas.openxmlformats.org/drawingml/2006/main" prst="line">
          <a:avLst/>
        </a:prstGeom>
        <a:ln xmlns:a="http://schemas.openxmlformats.org/drawingml/2006/main" w="3810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0.15831</cdr:x>
      <cdr:y>0.85026</cdr:y>
    </cdr:from>
    <cdr:to>
      <cdr:x>0.30275</cdr:x>
      <cdr:y>0.90761</cdr:y>
    </cdr:to>
    <cdr:sp macro="" textlink="">
      <cdr:nvSpPr>
        <cdr:cNvPr id="5" name="Left Brace 4">
          <a:extLst xmlns:a="http://schemas.openxmlformats.org/drawingml/2006/main">
            <a:ext uri="{FF2B5EF4-FFF2-40B4-BE49-F238E27FC236}">
              <a16:creationId xmlns:a16="http://schemas.microsoft.com/office/drawing/2014/main" id="{909C2B87-7309-4448-95FD-284DD2E524B3}"/>
            </a:ext>
          </a:extLst>
        </cdr:cNvPr>
        <cdr:cNvSpPr/>
      </cdr:nvSpPr>
      <cdr:spPr>
        <a:xfrm xmlns:a="http://schemas.openxmlformats.org/drawingml/2006/main" rot="16200000">
          <a:off x="963962" y="1948674"/>
          <a:ext cx="148372" cy="650489"/>
        </a:xfrm>
        <a:prstGeom xmlns:a="http://schemas.openxmlformats.org/drawingml/2006/main" prst="leftBrac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ID" sz="1100"/>
        </a:p>
      </cdr:txBody>
    </cdr:sp>
  </cdr:relSizeAnchor>
  <cdr:relSizeAnchor xmlns:cdr="http://schemas.openxmlformats.org/drawingml/2006/chartDrawing">
    <cdr:from>
      <cdr:x>0.73351</cdr:x>
      <cdr:y>0.84577</cdr:y>
    </cdr:from>
    <cdr:to>
      <cdr:x>0.87796</cdr:x>
      <cdr:y>0.90312</cdr:y>
    </cdr:to>
    <cdr:sp macro="" textlink="">
      <cdr:nvSpPr>
        <cdr:cNvPr id="6" name="Left Brace 5">
          <a:extLst xmlns:a="http://schemas.openxmlformats.org/drawingml/2006/main">
            <a:ext uri="{FF2B5EF4-FFF2-40B4-BE49-F238E27FC236}">
              <a16:creationId xmlns:a16="http://schemas.microsoft.com/office/drawing/2014/main" id="{909C2B87-7309-4448-95FD-284DD2E524B3}"/>
            </a:ext>
          </a:extLst>
        </cdr:cNvPr>
        <cdr:cNvSpPr/>
      </cdr:nvSpPr>
      <cdr:spPr>
        <a:xfrm xmlns:a="http://schemas.openxmlformats.org/drawingml/2006/main" rot="16200000">
          <a:off x="3554299" y="1937058"/>
          <a:ext cx="148372" cy="650489"/>
        </a:xfrm>
        <a:prstGeom xmlns:a="http://schemas.openxmlformats.org/drawingml/2006/main" prst="leftBrac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ID" sz="1100"/>
        </a:p>
      </cdr:txBody>
    </cdr:sp>
  </cdr:relSizeAnchor>
  <cdr:relSizeAnchor xmlns:cdr="http://schemas.openxmlformats.org/drawingml/2006/chartDrawing">
    <cdr:from>
      <cdr:x>0.34402</cdr:x>
      <cdr:y>0.85537</cdr:y>
    </cdr:from>
    <cdr:to>
      <cdr:x>0.68669</cdr:x>
      <cdr:y>0.91374</cdr:y>
    </cdr:to>
    <cdr:sp macro="" textlink="">
      <cdr:nvSpPr>
        <cdr:cNvPr id="7" name="Left Brace 6">
          <a:extLst xmlns:a="http://schemas.openxmlformats.org/drawingml/2006/main">
            <a:ext uri="{FF2B5EF4-FFF2-40B4-BE49-F238E27FC236}">
              <a16:creationId xmlns:a16="http://schemas.microsoft.com/office/drawing/2014/main" id="{571A0A67-A898-E260-5EEC-6B5C0CE2CF8D}"/>
            </a:ext>
          </a:extLst>
        </cdr:cNvPr>
        <cdr:cNvSpPr/>
      </cdr:nvSpPr>
      <cdr:spPr>
        <a:xfrm xmlns:a="http://schemas.openxmlformats.org/drawingml/2006/main" rot="16200000">
          <a:off x="2245324" y="1516874"/>
          <a:ext cx="151006" cy="1543155"/>
        </a:xfrm>
        <a:prstGeom xmlns:a="http://schemas.openxmlformats.org/drawingml/2006/main" prst="leftBrac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ID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5</xdr:row>
      <xdr:rowOff>104775</xdr:rowOff>
    </xdr:from>
    <xdr:to>
      <xdr:col>3</xdr:col>
      <xdr:colOff>857250</xdr:colOff>
      <xdr:row>5</xdr:row>
      <xdr:rowOff>104775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C486B211-BD7F-4EDD-BABD-1C73D2858726}"/>
            </a:ext>
          </a:extLst>
        </xdr:cNvPr>
        <xdr:cNvCxnSpPr/>
      </xdr:nvCxnSpPr>
      <xdr:spPr>
        <a:xfrm>
          <a:off x="2914650" y="1057275"/>
          <a:ext cx="742950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5</xdr:row>
      <xdr:rowOff>47625</xdr:rowOff>
    </xdr:from>
    <xdr:to>
      <xdr:col>4</xdr:col>
      <xdr:colOff>829725</xdr:colOff>
      <xdr:row>5</xdr:row>
      <xdr:rowOff>224468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9A574085-8140-4EAA-A779-90396273236C}"/>
            </a:ext>
          </a:extLst>
        </xdr:cNvPr>
        <xdr:cNvCxnSpPr/>
      </xdr:nvCxnSpPr>
      <xdr:spPr>
        <a:xfrm flipV="1">
          <a:off x="4019550" y="1000125"/>
          <a:ext cx="763050" cy="176843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5</xdr:row>
      <xdr:rowOff>85725</xdr:rowOff>
    </xdr:from>
    <xdr:to>
      <xdr:col>5</xdr:col>
      <xdr:colOff>782100</xdr:colOff>
      <xdr:row>5</xdr:row>
      <xdr:rowOff>262568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F9B9E93A-5C54-4BDF-A83D-9773560173D6}"/>
            </a:ext>
          </a:extLst>
        </xdr:cNvPr>
        <xdr:cNvCxnSpPr/>
      </xdr:nvCxnSpPr>
      <xdr:spPr>
        <a:xfrm flipV="1">
          <a:off x="8162925" y="1228725"/>
          <a:ext cx="724950" cy="176843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</xdr:colOff>
      <xdr:row>7</xdr:row>
      <xdr:rowOff>161925</xdr:rowOff>
    </xdr:from>
    <xdr:to>
      <xdr:col>3</xdr:col>
      <xdr:colOff>800100</xdr:colOff>
      <xdr:row>7</xdr:row>
      <xdr:rowOff>161925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DBFB8C84-6DBC-46CA-B85D-51E5075EDD8F}"/>
            </a:ext>
          </a:extLst>
        </xdr:cNvPr>
        <xdr:cNvCxnSpPr/>
      </xdr:nvCxnSpPr>
      <xdr:spPr>
        <a:xfrm>
          <a:off x="6438900" y="2362200"/>
          <a:ext cx="742950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38100</xdr:colOff>
      <xdr:row>7</xdr:row>
      <xdr:rowOff>47625</xdr:rowOff>
    </xdr:from>
    <xdr:to>
      <xdr:col>4</xdr:col>
      <xdr:colOff>801150</xdr:colOff>
      <xdr:row>7</xdr:row>
      <xdr:rowOff>176843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01DA0CA5-1E3B-4C68-8E73-D866D7DF3F13}"/>
            </a:ext>
          </a:extLst>
        </xdr:cNvPr>
        <xdr:cNvCxnSpPr/>
      </xdr:nvCxnSpPr>
      <xdr:spPr>
        <a:xfrm flipV="1">
          <a:off x="7315200" y="2247900"/>
          <a:ext cx="763050" cy="129218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</xdr:colOff>
      <xdr:row>7</xdr:row>
      <xdr:rowOff>66675</xdr:rowOff>
    </xdr:from>
    <xdr:to>
      <xdr:col>5</xdr:col>
      <xdr:colOff>801150</xdr:colOff>
      <xdr:row>7</xdr:row>
      <xdr:rowOff>195893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F1EE60F6-BFFB-4C83-95E9-44A507A574C2}"/>
            </a:ext>
          </a:extLst>
        </xdr:cNvPr>
        <xdr:cNvCxnSpPr/>
      </xdr:nvCxnSpPr>
      <xdr:spPr>
        <a:xfrm flipV="1">
          <a:off x="8143875" y="2266950"/>
          <a:ext cx="763050" cy="129218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695325</xdr:colOff>
      <xdr:row>4</xdr:row>
      <xdr:rowOff>123825</xdr:rowOff>
    </xdr:from>
    <xdr:to>
      <xdr:col>2</xdr:col>
      <xdr:colOff>1200150</xdr:colOff>
      <xdr:row>4</xdr:row>
      <xdr:rowOff>243518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52A45DF7-15A1-44ED-9661-2D97027E9B37}"/>
            </a:ext>
          </a:extLst>
        </xdr:cNvPr>
        <xdr:cNvCxnSpPr/>
      </xdr:nvCxnSpPr>
      <xdr:spPr>
        <a:xfrm flipV="1">
          <a:off x="2895600" y="1028700"/>
          <a:ext cx="504825" cy="119693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4</xdr:row>
      <xdr:rowOff>247650</xdr:rowOff>
    </xdr:from>
    <xdr:to>
      <xdr:col>2</xdr:col>
      <xdr:colOff>619125</xdr:colOff>
      <xdr:row>4</xdr:row>
      <xdr:rowOff>247650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4B011868-D1F3-4BF7-9B71-BF22D587BBFF}"/>
            </a:ext>
          </a:extLst>
        </xdr:cNvPr>
        <xdr:cNvCxnSpPr/>
      </xdr:nvCxnSpPr>
      <xdr:spPr>
        <a:xfrm>
          <a:off x="2305050" y="1152525"/>
          <a:ext cx="514350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95250</xdr:colOff>
      <xdr:row>4</xdr:row>
      <xdr:rowOff>95250</xdr:rowOff>
    </xdr:from>
    <xdr:to>
      <xdr:col>3</xdr:col>
      <xdr:colOff>600075</xdr:colOff>
      <xdr:row>4</xdr:row>
      <xdr:rowOff>214943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85CA20C3-9589-4FC6-A0A4-CFA2A13C5E6C}"/>
            </a:ext>
          </a:extLst>
        </xdr:cNvPr>
        <xdr:cNvCxnSpPr/>
      </xdr:nvCxnSpPr>
      <xdr:spPr>
        <a:xfrm flipV="1">
          <a:off x="3448050" y="1238250"/>
          <a:ext cx="504825" cy="119693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657225</xdr:colOff>
      <xdr:row>4</xdr:row>
      <xdr:rowOff>95250</xdr:rowOff>
    </xdr:from>
    <xdr:to>
      <xdr:col>3</xdr:col>
      <xdr:colOff>1162050</xdr:colOff>
      <xdr:row>4</xdr:row>
      <xdr:rowOff>214943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A025396D-E5F2-4D9E-94DF-12D784D7DB61}"/>
            </a:ext>
          </a:extLst>
        </xdr:cNvPr>
        <xdr:cNvCxnSpPr/>
      </xdr:nvCxnSpPr>
      <xdr:spPr>
        <a:xfrm flipV="1">
          <a:off x="4010025" y="1238250"/>
          <a:ext cx="504825" cy="119693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0EFF6-8042-4219-93F8-93D042529BB8}">
  <dimension ref="B1:F24"/>
  <sheetViews>
    <sheetView tabSelected="1" workbookViewId="0">
      <selection activeCell="B20" sqref="B20:D24"/>
    </sheetView>
  </sheetViews>
  <sheetFormatPr defaultRowHeight="15" x14ac:dyDescent="0.25"/>
  <cols>
    <col min="2" max="2" width="4.7109375" customWidth="1"/>
    <col min="3" max="3" width="26.42578125" customWidth="1"/>
    <col min="4" max="4" width="25.7109375" customWidth="1"/>
    <col min="6" max="6" width="23.5703125" customWidth="1"/>
  </cols>
  <sheetData>
    <row r="1" spans="2:6" x14ac:dyDescent="0.25">
      <c r="C1" s="20"/>
      <c r="D1" s="20"/>
    </row>
    <row r="2" spans="2:6" x14ac:dyDescent="0.25">
      <c r="B2" s="26" t="s">
        <v>44</v>
      </c>
      <c r="C2" s="26" t="s">
        <v>45</v>
      </c>
      <c r="D2" s="26" t="s">
        <v>46</v>
      </c>
    </row>
    <row r="3" spans="2:6" x14ac:dyDescent="0.25">
      <c r="B3" s="25" t="s">
        <v>47</v>
      </c>
      <c r="C3" s="25" t="s">
        <v>52</v>
      </c>
      <c r="D3" s="25">
        <v>1</v>
      </c>
    </row>
    <row r="4" spans="2:6" x14ac:dyDescent="0.25">
      <c r="B4" s="25" t="s">
        <v>48</v>
      </c>
      <c r="C4" s="25" t="s">
        <v>53</v>
      </c>
      <c r="D4" s="25">
        <v>1</v>
      </c>
      <c r="F4" s="22" t="s">
        <v>8</v>
      </c>
    </row>
    <row r="5" spans="2:6" x14ac:dyDescent="0.25">
      <c r="B5" s="25" t="s">
        <v>49</v>
      </c>
      <c r="C5" s="25" t="s">
        <v>54</v>
      </c>
      <c r="D5" s="25">
        <v>1</v>
      </c>
    </row>
    <row r="6" spans="2:6" x14ac:dyDescent="0.25">
      <c r="B6" s="27" t="s">
        <v>50</v>
      </c>
      <c r="C6" s="27" t="s">
        <v>55</v>
      </c>
      <c r="D6" s="27">
        <v>1</v>
      </c>
    </row>
    <row r="7" spans="2:6" x14ac:dyDescent="0.25">
      <c r="D7" s="20"/>
    </row>
    <row r="8" spans="2:6" x14ac:dyDescent="0.25">
      <c r="D8" s="20"/>
    </row>
    <row r="9" spans="2:6" x14ac:dyDescent="0.25">
      <c r="B9" s="26" t="s">
        <v>44</v>
      </c>
      <c r="C9" s="26" t="s">
        <v>45</v>
      </c>
      <c r="D9" s="26" t="s">
        <v>46</v>
      </c>
    </row>
    <row r="10" spans="2:6" x14ac:dyDescent="0.25">
      <c r="B10" s="25" t="s">
        <v>47</v>
      </c>
      <c r="C10" s="25" t="s">
        <v>60</v>
      </c>
      <c r="D10" s="25">
        <v>7</v>
      </c>
    </row>
    <row r="11" spans="2:6" x14ac:dyDescent="0.25">
      <c r="B11" s="25" t="s">
        <v>48</v>
      </c>
      <c r="C11" s="25" t="s">
        <v>61</v>
      </c>
      <c r="D11" s="25">
        <v>7</v>
      </c>
      <c r="F11" s="23" t="s">
        <v>51</v>
      </c>
    </row>
    <row r="12" spans="2:6" x14ac:dyDescent="0.25">
      <c r="B12" s="25" t="s">
        <v>49</v>
      </c>
      <c r="C12" s="25" t="s">
        <v>62</v>
      </c>
      <c r="D12" s="25">
        <v>8</v>
      </c>
    </row>
    <row r="13" spans="2:6" x14ac:dyDescent="0.25">
      <c r="B13" s="25" t="s">
        <v>50</v>
      </c>
      <c r="C13" s="25" t="s">
        <v>63</v>
      </c>
      <c r="D13" s="25">
        <v>8</v>
      </c>
    </row>
    <row r="14" spans="2:6" x14ac:dyDescent="0.25">
      <c r="B14" s="25" t="s">
        <v>56</v>
      </c>
      <c r="C14" s="25" t="s">
        <v>64</v>
      </c>
      <c r="D14" s="25">
        <v>8</v>
      </c>
    </row>
    <row r="15" spans="2:6" x14ac:dyDescent="0.25">
      <c r="B15" s="25" t="s">
        <v>57</v>
      </c>
      <c r="C15" s="25" t="s">
        <v>65</v>
      </c>
      <c r="D15" s="25">
        <v>9</v>
      </c>
    </row>
    <row r="16" spans="2:6" x14ac:dyDescent="0.25">
      <c r="B16" s="25" t="s">
        <v>58</v>
      </c>
      <c r="C16" s="25" t="s">
        <v>66</v>
      </c>
      <c r="D16" s="25">
        <v>9</v>
      </c>
    </row>
    <row r="17" spans="2:6" x14ac:dyDescent="0.25">
      <c r="B17" s="27" t="s">
        <v>59</v>
      </c>
      <c r="C17" s="27" t="s">
        <v>67</v>
      </c>
      <c r="D17" s="27">
        <v>12</v>
      </c>
    </row>
    <row r="18" spans="2:6" x14ac:dyDescent="0.25">
      <c r="C18" s="20"/>
    </row>
    <row r="20" spans="2:6" x14ac:dyDescent="0.25">
      <c r="B20" s="26" t="s">
        <v>44</v>
      </c>
      <c r="C20" s="26" t="s">
        <v>45</v>
      </c>
      <c r="D20" s="26" t="s">
        <v>46</v>
      </c>
    </row>
    <row r="21" spans="2:6" x14ac:dyDescent="0.25">
      <c r="B21" s="25" t="s">
        <v>47</v>
      </c>
      <c r="C21" s="25" t="s">
        <v>68</v>
      </c>
      <c r="D21" s="25">
        <v>34</v>
      </c>
    </row>
    <row r="22" spans="2:6" x14ac:dyDescent="0.25">
      <c r="B22" s="25" t="s">
        <v>48</v>
      </c>
      <c r="C22" s="25" t="s">
        <v>69</v>
      </c>
      <c r="D22" s="25">
        <v>22</v>
      </c>
      <c r="F22" s="24" t="s">
        <v>9</v>
      </c>
    </row>
    <row r="23" spans="2:6" x14ac:dyDescent="0.25">
      <c r="B23" s="25" t="s">
        <v>49</v>
      </c>
      <c r="C23" s="25" t="s">
        <v>70</v>
      </c>
      <c r="D23" s="25">
        <v>18</v>
      </c>
    </row>
    <row r="24" spans="2:6" x14ac:dyDescent="0.25">
      <c r="B24" s="27" t="s">
        <v>50</v>
      </c>
      <c r="C24" s="27" t="s">
        <v>71</v>
      </c>
      <c r="D24" s="27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73A5C-08DB-42A4-A756-AB0196901649}">
  <dimension ref="B1:R11"/>
  <sheetViews>
    <sheetView zoomScale="60" zoomScaleNormal="82" workbookViewId="0">
      <selection activeCell="H4" sqref="H4"/>
    </sheetView>
  </sheetViews>
  <sheetFormatPr defaultRowHeight="15" x14ac:dyDescent="0.25"/>
  <cols>
    <col min="2" max="2" width="18.28515625" customWidth="1"/>
  </cols>
  <sheetData>
    <row r="1" spans="2:18" ht="15.75" x14ac:dyDescent="0.25">
      <c r="E1" s="1"/>
    </row>
    <row r="3" spans="2:18" x14ac:dyDescent="0.25">
      <c r="B3" s="2"/>
      <c r="C3" s="3"/>
      <c r="D3" s="3" t="s">
        <v>0</v>
      </c>
      <c r="E3" s="4"/>
      <c r="F3" s="5"/>
      <c r="G3" s="6"/>
      <c r="H3" s="7"/>
      <c r="I3" s="7"/>
      <c r="J3" s="7" t="s">
        <v>1</v>
      </c>
      <c r="K3" s="7"/>
      <c r="L3" s="7"/>
      <c r="M3" s="7"/>
      <c r="N3" s="8"/>
      <c r="O3" s="9"/>
      <c r="P3" s="10" t="s">
        <v>2</v>
      </c>
      <c r="Q3" s="10"/>
      <c r="R3" s="11"/>
    </row>
    <row r="4" spans="2:18" x14ac:dyDescent="0.25">
      <c r="B4" s="2" t="s">
        <v>3</v>
      </c>
      <c r="C4" s="12">
        <v>1</v>
      </c>
      <c r="D4" s="12">
        <v>1</v>
      </c>
      <c r="E4" s="12">
        <v>1</v>
      </c>
      <c r="F4" s="12">
        <v>1</v>
      </c>
      <c r="G4" s="13">
        <v>7</v>
      </c>
      <c r="H4" s="13">
        <v>7</v>
      </c>
      <c r="I4" s="13">
        <v>8</v>
      </c>
      <c r="J4" s="13">
        <v>8</v>
      </c>
      <c r="K4" s="13">
        <v>8</v>
      </c>
      <c r="L4" s="13">
        <v>9</v>
      </c>
      <c r="M4" s="13">
        <v>9</v>
      </c>
      <c r="N4" s="13">
        <v>12</v>
      </c>
      <c r="O4" s="14">
        <v>34</v>
      </c>
      <c r="P4" s="14">
        <v>22</v>
      </c>
      <c r="Q4" s="14">
        <v>18</v>
      </c>
      <c r="R4" s="14">
        <v>45</v>
      </c>
    </row>
    <row r="5" spans="2:18" x14ac:dyDescent="0.25">
      <c r="B5" s="2" t="s">
        <v>4</v>
      </c>
      <c r="C5" s="15">
        <f>4/4</f>
        <v>1</v>
      </c>
      <c r="D5" s="15">
        <f t="shared" ref="D5:F5" si="0">4/4</f>
        <v>1</v>
      </c>
      <c r="E5" s="15">
        <f t="shared" si="0"/>
        <v>1</v>
      </c>
      <c r="F5" s="15">
        <f t="shared" si="0"/>
        <v>1</v>
      </c>
      <c r="G5" s="16">
        <f>68/8</f>
        <v>8.5</v>
      </c>
      <c r="H5" s="16">
        <f t="shared" ref="H5:N5" si="1">68/8</f>
        <v>8.5</v>
      </c>
      <c r="I5" s="16">
        <f t="shared" si="1"/>
        <v>8.5</v>
      </c>
      <c r="J5" s="16">
        <f t="shared" si="1"/>
        <v>8.5</v>
      </c>
      <c r="K5" s="16">
        <f t="shared" si="1"/>
        <v>8.5</v>
      </c>
      <c r="L5" s="16">
        <f t="shared" si="1"/>
        <v>8.5</v>
      </c>
      <c r="M5" s="16">
        <f t="shared" si="1"/>
        <v>8.5</v>
      </c>
      <c r="N5" s="16">
        <f t="shared" si="1"/>
        <v>8.5</v>
      </c>
      <c r="O5" s="17">
        <f>119/4</f>
        <v>29.75</v>
      </c>
      <c r="P5" s="17">
        <f t="shared" ref="P5:R5" si="2">119/4</f>
        <v>29.75</v>
      </c>
      <c r="Q5" s="17">
        <f t="shared" si="2"/>
        <v>29.75</v>
      </c>
      <c r="R5" s="17">
        <f t="shared" si="2"/>
        <v>29.75</v>
      </c>
    </row>
    <row r="6" spans="2:18" x14ac:dyDescent="0.25">
      <c r="B6" s="2" t="s">
        <v>42</v>
      </c>
      <c r="C6" s="15">
        <v>1.1000000000000001</v>
      </c>
      <c r="D6" s="15">
        <v>1.1000000000000001</v>
      </c>
      <c r="E6" s="15">
        <v>1.1000000000000001</v>
      </c>
      <c r="F6" s="15">
        <v>1.1000000000000001</v>
      </c>
      <c r="G6" s="13">
        <v>9.4</v>
      </c>
      <c r="H6" s="13">
        <v>9.4</v>
      </c>
      <c r="I6" s="13">
        <v>9.4</v>
      </c>
      <c r="J6" s="13">
        <v>9.4</v>
      </c>
      <c r="K6" s="13">
        <v>9.4</v>
      </c>
      <c r="L6" s="13">
        <v>9.4</v>
      </c>
      <c r="M6" s="13">
        <v>9.4</v>
      </c>
      <c r="N6" s="13">
        <v>9.4</v>
      </c>
      <c r="O6" s="17">
        <v>33.200000000000003</v>
      </c>
      <c r="P6" s="17">
        <v>33.200000000000003</v>
      </c>
      <c r="Q6" s="17">
        <v>33.200000000000003</v>
      </c>
      <c r="R6" s="17">
        <v>33.200000000000003</v>
      </c>
    </row>
    <row r="7" spans="2:18" x14ac:dyDescent="0.25">
      <c r="B7" s="2" t="s">
        <v>43</v>
      </c>
      <c r="C7" s="15">
        <v>0.9</v>
      </c>
      <c r="D7" s="15">
        <v>0.9</v>
      </c>
      <c r="E7" s="15">
        <v>0.9</v>
      </c>
      <c r="F7" s="15">
        <v>0.9</v>
      </c>
      <c r="G7" s="16">
        <v>7.6</v>
      </c>
      <c r="H7" s="16">
        <v>7.6</v>
      </c>
      <c r="I7" s="16">
        <v>7.6</v>
      </c>
      <c r="J7" s="16">
        <v>7.6</v>
      </c>
      <c r="K7" s="16">
        <v>7.6</v>
      </c>
      <c r="L7" s="16">
        <v>7.6</v>
      </c>
      <c r="M7" s="16">
        <v>7.6</v>
      </c>
      <c r="N7" s="16">
        <v>7.6</v>
      </c>
      <c r="O7" s="17">
        <v>26.4</v>
      </c>
      <c r="P7" s="17">
        <v>26.4</v>
      </c>
      <c r="Q7" s="17">
        <v>26.4</v>
      </c>
      <c r="R7" s="17">
        <v>26.4</v>
      </c>
    </row>
    <row r="9" spans="2:18" x14ac:dyDescent="0.25">
      <c r="B9" t="s">
        <v>21</v>
      </c>
      <c r="C9">
        <f>1*0.15</f>
        <v>0.15</v>
      </c>
      <c r="G9">
        <f>12*0.15</f>
        <v>1.7999999999999998</v>
      </c>
      <c r="O9" s="18">
        <f>45*0.15</f>
        <v>6.75</v>
      </c>
    </row>
    <row r="10" spans="2:18" x14ac:dyDescent="0.25">
      <c r="B10" t="s">
        <v>5</v>
      </c>
      <c r="C10" s="19">
        <f>0.15/2</f>
        <v>7.4999999999999997E-2</v>
      </c>
      <c r="D10" s="19">
        <f>C5+C10</f>
        <v>1.075</v>
      </c>
      <c r="G10">
        <f>1.8/2</f>
        <v>0.9</v>
      </c>
      <c r="H10" s="19">
        <f>G5+G10</f>
        <v>9.4</v>
      </c>
      <c r="O10" s="19">
        <f>6.75/2</f>
        <v>3.375</v>
      </c>
      <c r="P10" s="19">
        <f>29.8+3.4</f>
        <v>33.200000000000003</v>
      </c>
    </row>
    <row r="11" spans="2:18" x14ac:dyDescent="0.25">
      <c r="B11" t="s">
        <v>6</v>
      </c>
      <c r="D11" s="19">
        <f>C5-C10</f>
        <v>0.92500000000000004</v>
      </c>
      <c r="H11" s="19">
        <f>G5-G10</f>
        <v>7.6</v>
      </c>
      <c r="P11" s="19">
        <f>O5-O10</f>
        <v>26.375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76514-24CC-4701-B985-AA1AD74DA1CA}">
  <dimension ref="C3:F10"/>
  <sheetViews>
    <sheetView workbookViewId="0">
      <selection activeCell="D6" sqref="D6"/>
    </sheetView>
  </sheetViews>
  <sheetFormatPr defaultRowHeight="15" x14ac:dyDescent="0.25"/>
  <cols>
    <col min="2" max="2" width="14.7109375" customWidth="1"/>
    <col min="3" max="3" width="18.140625" customWidth="1"/>
    <col min="4" max="4" width="17.28515625" customWidth="1"/>
    <col min="5" max="5" width="15.140625" customWidth="1"/>
    <col min="6" max="6" width="15.42578125" customWidth="1"/>
    <col min="7" max="7" width="15.7109375" customWidth="1"/>
    <col min="8" max="8" width="13" customWidth="1"/>
    <col min="9" max="9" width="13.85546875" customWidth="1"/>
    <col min="10" max="10" width="12.42578125" customWidth="1"/>
  </cols>
  <sheetData>
    <row r="3" spans="3:6" x14ac:dyDescent="0.25">
      <c r="C3" s="21"/>
      <c r="D3" s="21"/>
      <c r="E3" s="21"/>
      <c r="F3" s="21"/>
    </row>
    <row r="4" spans="3:6" x14ac:dyDescent="0.25">
      <c r="C4" s="26" t="s">
        <v>7</v>
      </c>
      <c r="D4" s="26" t="s">
        <v>8</v>
      </c>
      <c r="E4" s="26" t="s">
        <v>1</v>
      </c>
      <c r="F4" s="26" t="s">
        <v>9</v>
      </c>
    </row>
    <row r="5" spans="3:6" x14ac:dyDescent="0.25">
      <c r="C5" s="28" t="s">
        <v>10</v>
      </c>
      <c r="D5" s="29">
        <v>4</v>
      </c>
      <c r="E5" s="29">
        <v>8</v>
      </c>
      <c r="F5" s="29">
        <v>4</v>
      </c>
    </row>
    <row r="6" spans="3:6" ht="25.5" x14ac:dyDescent="0.25">
      <c r="C6" s="30" t="s">
        <v>11</v>
      </c>
      <c r="D6" s="31" t="s">
        <v>22</v>
      </c>
      <c r="E6" s="31" t="s">
        <v>23</v>
      </c>
      <c r="F6" s="31" t="s">
        <v>12</v>
      </c>
    </row>
    <row r="7" spans="3:6" ht="38.25" customHeight="1" x14ac:dyDescent="0.25">
      <c r="C7" s="28" t="s">
        <v>13</v>
      </c>
      <c r="D7" s="32" t="s">
        <v>24</v>
      </c>
      <c r="E7" s="33" t="s">
        <v>25</v>
      </c>
      <c r="F7" s="29" t="s">
        <v>24</v>
      </c>
    </row>
    <row r="8" spans="3:6" ht="25.5" x14ac:dyDescent="0.25">
      <c r="C8" s="28" t="s">
        <v>26</v>
      </c>
      <c r="D8" s="31" t="s">
        <v>27</v>
      </c>
      <c r="E8" s="31" t="s">
        <v>23</v>
      </c>
      <c r="F8" s="31" t="s">
        <v>23</v>
      </c>
    </row>
    <row r="9" spans="3:6" ht="25.5" x14ac:dyDescent="0.25">
      <c r="C9" s="28" t="s">
        <v>14</v>
      </c>
      <c r="D9" s="29" t="s">
        <v>28</v>
      </c>
      <c r="E9" s="29" t="s">
        <v>29</v>
      </c>
      <c r="F9" s="29" t="s">
        <v>30</v>
      </c>
    </row>
    <row r="10" spans="3:6" ht="35.25" customHeight="1" x14ac:dyDescent="0.25">
      <c r="C10" s="34" t="s">
        <v>72</v>
      </c>
      <c r="D10" s="35" t="s">
        <v>31</v>
      </c>
      <c r="E10" s="35" t="s">
        <v>32</v>
      </c>
      <c r="F10" s="35" t="s">
        <v>33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C11C1-4AB5-4204-BECB-70C56A42229A}">
  <dimension ref="B3:D8"/>
  <sheetViews>
    <sheetView workbookViewId="0">
      <selection activeCell="B3" sqref="B3:D8"/>
    </sheetView>
  </sheetViews>
  <sheetFormatPr defaultRowHeight="15" x14ac:dyDescent="0.25"/>
  <cols>
    <col min="2" max="2" width="20.85546875" customWidth="1"/>
    <col min="3" max="3" width="23.28515625" customWidth="1"/>
    <col min="4" max="4" width="22.85546875" customWidth="1"/>
  </cols>
  <sheetData>
    <row r="3" spans="2:4" ht="15" customHeight="1" x14ac:dyDescent="0.25">
      <c r="B3" s="38" t="s">
        <v>15</v>
      </c>
      <c r="C3" s="37" t="s">
        <v>16</v>
      </c>
      <c r="D3" s="37" t="s">
        <v>17</v>
      </c>
    </row>
    <row r="4" spans="2:4" ht="25.5" x14ac:dyDescent="0.25">
      <c r="B4" s="30" t="s">
        <v>34</v>
      </c>
      <c r="C4" s="33">
        <v>1</v>
      </c>
      <c r="D4" s="33">
        <v>1</v>
      </c>
    </row>
    <row r="5" spans="2:4" ht="38.25" x14ac:dyDescent="0.25">
      <c r="B5" s="28" t="s">
        <v>18</v>
      </c>
      <c r="C5" s="31" t="s">
        <v>36</v>
      </c>
      <c r="D5" s="31" t="s">
        <v>37</v>
      </c>
    </row>
    <row r="6" spans="2:4" ht="25.5" x14ac:dyDescent="0.25">
      <c r="B6" s="28" t="s">
        <v>19</v>
      </c>
      <c r="C6" s="29" t="s">
        <v>38</v>
      </c>
      <c r="D6" s="29" t="s">
        <v>39</v>
      </c>
    </row>
    <row r="7" spans="2:4" x14ac:dyDescent="0.25">
      <c r="B7" s="28" t="s">
        <v>20</v>
      </c>
      <c r="C7" s="25" t="s">
        <v>40</v>
      </c>
      <c r="D7" s="25" t="s">
        <v>41</v>
      </c>
    </row>
    <row r="8" spans="2:4" x14ac:dyDescent="0.25">
      <c r="B8" s="34" t="s">
        <v>35</v>
      </c>
      <c r="C8" s="36">
        <v>0</v>
      </c>
      <c r="D8" s="36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BBA76-5788-424A-92EE-75C4A3ECCD92}">
  <dimension ref="B3:F6"/>
  <sheetViews>
    <sheetView workbookViewId="0">
      <selection activeCell="I6" sqref="I6"/>
    </sheetView>
  </sheetViews>
  <sheetFormatPr defaultRowHeight="15" x14ac:dyDescent="0.25"/>
  <cols>
    <col min="2" max="2" width="18.140625" customWidth="1"/>
    <col min="3" max="3" width="20.140625" customWidth="1"/>
    <col min="4" max="4" width="24.5703125" customWidth="1"/>
    <col min="5" max="5" width="32.28515625" customWidth="1"/>
    <col min="6" max="6" width="17.85546875" customWidth="1"/>
  </cols>
  <sheetData>
    <row r="3" spans="2:6" x14ac:dyDescent="0.25">
      <c r="B3" s="37" t="s">
        <v>73</v>
      </c>
      <c r="C3" s="37" t="s">
        <v>74</v>
      </c>
      <c r="D3" s="37" t="s">
        <v>75</v>
      </c>
      <c r="E3" s="37" t="s">
        <v>76</v>
      </c>
      <c r="F3" s="25"/>
    </row>
    <row r="4" spans="2:6" ht="123.75" customHeight="1" x14ac:dyDescent="0.25">
      <c r="B4" s="40" t="s">
        <v>77</v>
      </c>
      <c r="C4" s="40" t="s">
        <v>78</v>
      </c>
      <c r="D4" s="39" t="s">
        <v>79</v>
      </c>
      <c r="E4" s="39" t="s">
        <v>80</v>
      </c>
    </row>
    <row r="5" spans="2:6" ht="89.25" x14ac:dyDescent="0.25">
      <c r="B5" s="40" t="s">
        <v>81</v>
      </c>
      <c r="C5" s="40" t="s">
        <v>82</v>
      </c>
      <c r="D5" s="40" t="s">
        <v>83</v>
      </c>
      <c r="E5" s="40" t="s">
        <v>84</v>
      </c>
    </row>
    <row r="6" spans="2:6" ht="89.25" x14ac:dyDescent="0.25">
      <c r="B6" s="41" t="s">
        <v>85</v>
      </c>
      <c r="C6" s="41" t="s">
        <v>86</v>
      </c>
      <c r="D6" s="41" t="s">
        <v>87</v>
      </c>
      <c r="E6" s="41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Jumlah Pin Jatuh</vt:lpstr>
      <vt:lpstr>Grafik</vt:lpstr>
      <vt:lpstr>Analisis Dalam Kondisi</vt:lpstr>
      <vt:lpstr>Analisis Antar Kondisi</vt:lpstr>
      <vt:lpstr>Hasil Observasi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Damayanti Naria</dc:creator>
  <cp:lastModifiedBy>Damayanti Naria</cp:lastModifiedBy>
  <dcterms:created xsi:type="dcterms:W3CDTF">2024-04-06T05:38:42Z</dcterms:created>
  <dcterms:modified xsi:type="dcterms:W3CDTF">2024-08-06T12:31:09Z</dcterms:modified>
</cp:coreProperties>
</file>